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Pablo Almeida\Downloads\"/>
    </mc:Choice>
  </mc:AlternateContent>
  <xr:revisionPtr revIDLastSave="0" documentId="11_9C25142211722A2B1A22DFB7AEB9277A2D9F4A58"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1" l="1"/>
  <c r="F25" i="1"/>
  <c r="F24" i="1"/>
  <c r="F20" i="1"/>
  <c r="F18" i="1"/>
  <c r="F9" i="1"/>
  <c r="F7" i="1"/>
  <c r="F6" i="1"/>
  <c r="F5" i="1"/>
  <c r="G10" i="1" l="1"/>
  <c r="F10" i="1" s="1"/>
  <c r="F19" i="1" l="1"/>
  <c r="F17" i="1"/>
  <c r="G13" i="1"/>
  <c r="F13" i="1" s="1"/>
  <c r="G12" i="1"/>
  <c r="F12" i="1" s="1"/>
  <c r="G11" i="1"/>
  <c r="F11" i="1" s="1"/>
  <c r="G8" i="1"/>
  <c r="F27" i="1"/>
  <c r="F28" i="1"/>
</calcChain>
</file>

<file path=xl/sharedStrings.xml><?xml version="1.0" encoding="utf-8"?>
<sst xmlns="http://schemas.openxmlformats.org/spreadsheetml/2006/main" count="176" uniqueCount="142">
  <si>
    <t/>
  </si>
  <si>
    <t>NATALIA</t>
  </si>
  <si>
    <t>EJECUCIÓN DE VARIANTE EN ACOMETIDA 
ELÉCTRICA EN BT EDIFICIO SEDE FUNDACIÓN 
JUAN Y JUANA.</t>
  </si>
  <si>
    <t>Soterrado de la acometida eléctrica del edificio 
para suministro definitivo</t>
  </si>
  <si>
    <t/>
  </si>
  <si>
    <t/>
  </si>
  <si>
    <t/>
  </si>
  <si>
    <t/>
  </si>
  <si>
    <t>7.934,72 €</t>
  </si>
  <si>
    <t/>
  </si>
  <si>
    <t xml:space="preserve">“Subvención obras de
reparación y reposición de
instalaciones”, del Instituto
de Atención Social y
Sociosanitaria (IAS);
Cabildo de Gran Canaria
para la modernización de las
infraestructuras estratégicas
de la isla. </t>
  </si>
  <si>
    <t>IMESAPI S.A.</t>
  </si>
  <si>
    <t>24/10/2023</t>
  </si>
  <si>
    <t/>
  </si>
  <si>
    <t>24/11/2023</t>
  </si>
  <si>
    <t>Ayto. Ingenio</t>
  </si>
  <si>
    <t>CARMELO</t>
  </si>
  <si>
    <t>INSTALACIÓN FOTOVOLTÁICA DE 
AUTOCONSUMO Y SUSTITUCIÓN LUMINARIAS 
LED EN ESCUELA INFANTIL DE CARRIZAL.</t>
  </si>
  <si>
    <t>INSTALACIÓN FOTOVOLTÁICA DE 
AUTOCONSUMO Y SUSTITUCIÓN LUMINARIAS 
LED EN ESCUELA INFANTIL DE CARRIZAL.</t>
  </si>
  <si>
    <t/>
  </si>
  <si>
    <t/>
  </si>
  <si>
    <t/>
  </si>
  <si>
    <t/>
  </si>
  <si>
    <t>90.719,96 €</t>
  </si>
  <si>
    <t/>
  </si>
  <si>
    <t>EDUSI</t>
  </si>
  <si>
    <t>ELECTRIMEGA S.L.U.</t>
  </si>
  <si>
    <t>19/09/2023</t>
  </si>
  <si>
    <t/>
  </si>
  <si>
    <t>18/12/2023</t>
  </si>
  <si>
    <t>Ayto. Ingenio</t>
  </si>
  <si>
    <t>CARMELO</t>
  </si>
  <si>
    <t>INSTALACIÓN FOTOVOLTÁICA DE 
AUTOCONSUMO Y SUSTITUCIÓN LUMINARIAS 
LED EN CASAS CONSISTORIALES.</t>
  </si>
  <si>
    <t>INSTALACIÓN FOTOVOLTÁICA DE 
AUTOCONSUMO Y SUSTITUCIÓN LUMINARIAS 
LED EN CASAS CONSISTORIALES.</t>
  </si>
  <si>
    <t/>
  </si>
  <si>
    <t/>
  </si>
  <si>
    <t/>
  </si>
  <si>
    <t/>
  </si>
  <si>
    <t>214.232,84 €</t>
  </si>
  <si>
    <t/>
  </si>
  <si>
    <t>EDUSI</t>
  </si>
  <si>
    <t>ELECTRIMEGA S.L.U.</t>
  </si>
  <si>
    <t>19/09/2023</t>
  </si>
  <si>
    <t/>
  </si>
  <si>
    <t>18/12/2023</t>
  </si>
  <si>
    <t>Ayto. Ingenio</t>
  </si>
  <si>
    <t>EDUARDO</t>
  </si>
  <si>
    <t>REFORMA Y REHABILITACIÓN DE INMUEBLE 
MUNICIPAL PARA USO COMÚN COMO 
BIBLIOTECA MUNICIPAL EN CARRIZAL</t>
  </si>
  <si>
    <t>Reforma y rehabilitación de inmueble municipal 
para uso como biblioteca municipal. Salas de 
estudio individuales y colectivas, almacenaje de 
volúmenes, zonas de lectura, zona de consulta 
informatizadas, servicios higiénicos.</t>
  </si>
  <si>
    <t/>
  </si>
  <si>
    <t/>
  </si>
  <si>
    <t/>
  </si>
  <si>
    <t/>
  </si>
  <si>
    <t>550.000,00 €</t>
  </si>
  <si>
    <t/>
  </si>
  <si>
    <t>100.000,00€ INVERSIONES 
FDCAN - 450.000,00€ 
PROGRAMA DE 
DESARROLLO SOCIO-
ECONOMICO FDCAN 2019 
(2.00.A.07.1006)</t>
  </si>
  <si>
    <t>TALLER DE CONSTRUCCION 
TMR S.A.</t>
  </si>
  <si>
    <t>PENDIENTE ACTA DE 
INICIO</t>
  </si>
  <si>
    <t/>
  </si>
  <si>
    <t/>
  </si>
  <si>
    <t>Ayto. Ingenio</t>
  </si>
  <si>
    <t/>
  </si>
  <si>
    <t/>
  </si>
  <si>
    <t/>
  </si>
  <si>
    <t/>
  </si>
  <si>
    <t/>
  </si>
  <si>
    <t/>
  </si>
  <si>
    <t/>
  </si>
  <si>
    <t/>
  </si>
  <si>
    <t>“Subvención obras de</t>
  </si>
  <si>
    <t/>
  </si>
  <si>
    <t/>
  </si>
  <si>
    <t/>
  </si>
  <si>
    <t/>
  </si>
  <si>
    <t/>
  </si>
  <si>
    <t xml:space="preserve">JAVIER </t>
  </si>
  <si>
    <t xml:space="preserve">SUMINISTRO E INSTACIÓN DE PÉRGOLA EN 
PATIO INTERIOR DEL EDIFICIO SEDE DE LA 
FUNDACIÓN JUAN Y JUANA ESPINO JUÁREZ </t>
  </si>
  <si>
    <t>Dotar de una zona de sombra al patio interior de 
la edificación, que, por su dimensión y 
orientación, requiere de la instalación de algún 
elemento que proteja a los usuarios de las 
inclemencias meteorológicas</t>
  </si>
  <si>
    <t/>
  </si>
  <si>
    <t/>
  </si>
  <si>
    <t/>
  </si>
  <si>
    <t/>
  </si>
  <si>
    <t>16.565,20 €</t>
  </si>
  <si>
    <t>16.157,00 €</t>
  </si>
  <si>
    <t xml:space="preserve">reparación y reposición de
instalaciones”, del Instituto
de Atención Social y
Sociosanitaria (IAS);
Cabildo de Gran Canaria
para la modernización de las
infraestructuras estratégicas
de la isla. </t>
  </si>
  <si>
    <t xml:space="preserve">GARCITECNIA S.L. </t>
  </si>
  <si>
    <t>29/09/2023</t>
  </si>
  <si>
    <t>Pendiente de 
tramitación</t>
  </si>
  <si>
    <t>24/10/2023</t>
  </si>
  <si>
    <t>Ayto. Ingenio</t>
  </si>
  <si>
    <t>CARMELO</t>
  </si>
  <si>
    <t>"MEJORA DE INFRAESTRUCTURAS EN EL EDIFICIO 
SEDE DE LA FUNDACIÓN PARA EL EMPLEO, LA 
FORMACIÓN PROFESIONAL Y EL MOVIMIENTO 
COOPERATIVO"LOTE 2 IMPLANTACIÓN DE 
PUNTO DE RECARGA DE VEHÍCULOS ELÉCTRICOS 
ALIMENTADOS MEDIANTE INSTALACIÓN DE 
PLACAS SOLARES FOTOVOLTAICAS</t>
  </si>
  <si>
    <t/>
  </si>
  <si>
    <t/>
  </si>
  <si>
    <t/>
  </si>
  <si>
    <t/>
  </si>
  <si>
    <t>16.369,59 €</t>
  </si>
  <si>
    <t/>
  </si>
  <si>
    <t>CABILDO DE GRAN CANARIA 
CONSEJERÍA DE EMPLEO Y 
DESARROLLO LOCAL</t>
  </si>
  <si>
    <t>EULEN S.A.</t>
  </si>
  <si>
    <t>02/03/2023</t>
  </si>
  <si>
    <t/>
  </si>
  <si>
    <t>14/07/2023</t>
  </si>
  <si>
    <t>Ayto. Ingenio</t>
  </si>
  <si>
    <t>OBRAS DE REFORMA, AMPLIACIÓN Y MEJORA 
CENTROS EDUCATIVOS MUNICIPALES 2024.</t>
  </si>
  <si>
    <t>OBRAS DE REFORMA, AMPLIACIÓN Y MEJORA 
CENTROS EDUCATIVOS MUNICIPALES 2025.</t>
  </si>
  <si>
    <t>OBRAS DE REFORMA, AMPLIACIÓN Y MEJORA EN 
CENTROS EDUCATIVOS MUNICIPALES 2024.</t>
  </si>
  <si>
    <t>OBRAS DE REFORMA, AMPLIACIÓN Y MEJORA EN 
CENTROS EDUCATIVOS MUNICIPALES 2025.</t>
  </si>
  <si>
    <t>Mediante el proyecto se define el diseño y las obras complementarias necesarias
para la repavimentación y mejora de la Avenida
de la Gloria y otras, (actuación incluida en el Art.
26 de LRBRL), incluida en la Encuesta de
Infraestructura y Equipamiento Local. En el
desarrollo del proyecto se describe la necesidad
que tienen estas vías de ser repavimentadas
debido al mal estado en el que se encuentran por
lo tanto su objeto principal es la MEJORA DE LA
SEGURIDAD VIAL</t>
  </si>
  <si>
    <t>Ayto . de Ingenio</t>
  </si>
  <si>
    <t xml:space="preserve">IMPORTE DE OBRA </t>
  </si>
  <si>
    <t xml:space="preserve">PLANES DE COOPERACION APROBADO / MODIFICACIONES </t>
  </si>
  <si>
    <t xml:space="preserve">BIBLIOTECA PUBLICA DE INGENIO </t>
  </si>
  <si>
    <t>REFORMA INTEGRAL DEL EDIFICIO DE USOS MÚLTIPLES II  (24.PRE.07.02)</t>
  </si>
  <si>
    <t>CENTRO DEPORTIVO INGENIO AMPLIACIÓN DE LA SALA DE MUSCULACIÓN, ACONDICIONAMIENTO DE SALAS DEPORTIVAS Y CREACIÓN DE LA CANCHA DE BARRIO, PARQUE INFANTIL, CALISTENIA Y BIOSALUDABLE DEL BARRIO DEL CRISTO (25.PRE.07.01)</t>
  </si>
  <si>
    <t>588. BIBLIOTECA MUNICIPAL DE CARRIZAL  (FDCAN 2024)</t>
  </si>
  <si>
    <t>846. INSTALACIÓN FOTOVOLTAICA DE AUTOCONSUMO PABELLON NICOLAS GONZALEZ VEGA (FDCAN 2025)</t>
  </si>
  <si>
    <t>554. MEJORA DE LA PLAZA ENTRADA DE LA NUEVA BIBLIOTECA Y CENTRO DEPORTIVO CHANO MELIÁN EN CARRIZAL Y VIAL DE BORDE PEATONAL (FDCAN 2025)</t>
  </si>
  <si>
    <t>IMPORTE FINANCIADO</t>
  </si>
  <si>
    <t>781. REPAVIMENTACION GERANIOS (350.574,59 FDCAN 2024 y  161.500,20€ FDCAN 2025 )</t>
  </si>
  <si>
    <t xml:space="preserve">540. MEJORA Y ADECUACION DEL CENTRO CIVICO DE CARRIZAL  (672.129,59€ FDCAN 2026-672.129,59€ FDCAN 2027) </t>
  </si>
  <si>
    <t>854. REFORMA INTEGRAL EN CENTRO DEPORTIVO CHANO MELIAN (FDCAN 2025)+SUB NOMINATIVA de 1.927.681,17€</t>
  </si>
  <si>
    <t>REFORMA INTEGRAL DE LOS ASEOS PÚBLICOS MUNICIPALES (24.PCA.07.02)</t>
  </si>
  <si>
    <t>MEJORAS DE REDES GENERALES DE SERVICIOS EN LAS VIAS URBANAS HONDURAS Y OTRAS (24.PCA.07.01)</t>
  </si>
  <si>
    <t>ADQUISICIÓN VEHICULOS ELECTRICOS PARA PARQUE MOVIL  MUNICIPAL (24.PCA.07.04)</t>
  </si>
  <si>
    <t>OBRA DE SUSTITUCIÓN A LED DEL ALUMBRADO PÚBLICO EN CARRIZAL : CASCO HISTÓRICO, EL TORIL Y EJIDO (24.PCA.07.03)</t>
  </si>
  <si>
    <t>REPAVIMENTACION CALLE TABARES (25.PCA.07.05)</t>
  </si>
  <si>
    <t>MEJORA INSTANCIA MUNICIPAL ESTANCIA DIURNA (26.PCA.07.02)</t>
  </si>
  <si>
    <t>MEJORA Y EQUIPAMIENTO CASAS CONSISTORIALES  (26.PCA.07.01)</t>
  </si>
  <si>
    <t>ALUMBRADO BARRIO DEL CRISTO Y OTROS (26.PCA.07.03)</t>
  </si>
  <si>
    <t>ADQUISICION DE VEHICULOS PARQUE MOVIL (26.PCA.07.04)</t>
  </si>
  <si>
    <t>CONSTRUCCIÓN NUEVOS NICHOS JUNTO AL LINDERO NORTE DEL CEMENTERIO DE INGENIO (25.PCA.07.02)</t>
  </si>
  <si>
    <t>SUSTITUCIÓN LED BARRIO NUEVO Y OTROS (25.PCA.07.03)</t>
  </si>
  <si>
    <t>ADQUISICIÓN VEHÍCULOS PROTECCIÓN CIVIL  (25.PCA.07.04)</t>
  </si>
  <si>
    <t>pendiente</t>
  </si>
  <si>
    <t xml:space="preserve">% FINANCIACIÓN </t>
  </si>
  <si>
    <t xml:space="preserve">ADMINISTRACIÓN TITULAR DE LA OBRA EJECUTADA
</t>
  </si>
  <si>
    <t xml:space="preserve">RELACIÓN DE ACTUACIONES FINANCIADAS </t>
  </si>
  <si>
    <r>
      <t xml:space="preserve">PLAN DE COOPERACIÓN DE AYUNTAMIENTOS </t>
    </r>
    <r>
      <rPr>
        <b/>
        <sz val="7"/>
        <color theme="1"/>
        <rFont val="Calibri"/>
        <family val="2"/>
      </rPr>
      <t>(PCA)</t>
    </r>
  </si>
  <si>
    <r>
      <t xml:space="preserve">FONDO DE DESARROLLO DE CANARIAS 2023-2027 </t>
    </r>
    <r>
      <rPr>
        <b/>
        <sz val="7"/>
        <rFont val="Calibri"/>
        <family val="2"/>
      </rPr>
      <t>(FDCAN)</t>
    </r>
  </si>
  <si>
    <r>
      <t xml:space="preserve">PLAN ADICIONAL DE INVERSION 2024 </t>
    </r>
    <r>
      <rPr>
        <b/>
        <sz val="7"/>
        <rFont val="Calibri"/>
        <family val="2"/>
      </rPr>
      <t>(PAI)</t>
    </r>
  </si>
  <si>
    <t>OBRAS FINANCIADAS 2024-2027 ( a fecha 24/03/2026)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</si>
</sst>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Calibri"/>
      <family val="2"/>
    </font>
    <font>
      <sz val="5.5"/>
      <name val="Calibri"/>
      <family val="2"/>
    </font>
    <font>
      <b/>
      <sz val="5.5"/>
      <name val="Calibri"/>
      <family val="2"/>
    </font>
    <font>
      <sz val="5"/>
      <name val="Arial"/>
      <family val="2"/>
    </font>
    <font>
      <sz val="11"/>
      <name val="Times New Roman"/>
      <family val="2"/>
    </font>
    <font>
      <sz val="5"/>
      <name val="Calibri"/>
      <family val="2"/>
    </font>
    <font>
      <b/>
      <sz val="11"/>
      <name val="Calibri"/>
      <family val="2"/>
    </font>
    <font>
      <b/>
      <sz val="11"/>
      <name val="Times New Roman"/>
      <family val="2"/>
    </font>
    <font>
      <sz val="7"/>
      <name val="Calibri"/>
      <family val="2"/>
    </font>
    <font>
      <b/>
      <sz val="7"/>
      <name val="Calibri"/>
      <family val="2"/>
    </font>
    <font>
      <sz val="9"/>
      <name val="Calibri"/>
      <family val="2"/>
    </font>
    <font>
      <b/>
      <sz val="8"/>
      <name val="Calibri"/>
      <family val="2"/>
    </font>
    <font>
      <sz val="8"/>
      <name val="Calibri"/>
      <family val="2"/>
    </font>
    <font>
      <b/>
      <sz val="5"/>
      <name val="Calibri"/>
      <family val="2"/>
    </font>
    <font>
      <b/>
      <sz val="7"/>
      <color theme="1"/>
      <name val="Calibri"/>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1">
    <xf numFmtId="0" fontId="0" fillId="0" borderId="0"/>
  </cellStyleXfs>
  <cellXfs count="81">
    <xf numFmtId="0" fontId="0" fillId="0" borderId="0" xfId="0" applyAlignment="1">
      <alignment horizontal="left"/>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center" vertical="center"/>
    </xf>
    <xf numFmtId="0" fontId="1" fillId="0" borderId="5"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1" fillId="0" borderId="5" xfId="0" applyFont="1" applyBorder="1" applyAlignment="1">
      <alignment horizontal="left" vertical="top" wrapText="1"/>
    </xf>
    <xf numFmtId="0" fontId="2" fillId="0" borderId="5" xfId="0" applyFont="1" applyBorder="1" applyAlignment="1">
      <alignment horizontal="center" vertical="center"/>
    </xf>
    <xf numFmtId="0" fontId="1" fillId="0" borderId="9" xfId="0" applyFont="1" applyBorder="1" applyAlignment="1">
      <alignment horizontal="left" wrapText="1"/>
    </xf>
    <xf numFmtId="0" fontId="3" fillId="0" borderId="9" xfId="0" applyFont="1" applyBorder="1" applyAlignment="1">
      <alignment horizontal="left" wrapText="1"/>
    </xf>
    <xf numFmtId="0" fontId="5" fillId="0" borderId="1"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3" fillId="0" borderId="1" xfId="0" applyFont="1" applyBorder="1" applyAlignment="1">
      <alignment horizontal="center"/>
    </xf>
    <xf numFmtId="0" fontId="5" fillId="0" borderId="1" xfId="0" applyFont="1" applyBorder="1" applyAlignment="1">
      <alignment horizontal="left" wrapText="1"/>
    </xf>
    <xf numFmtId="0" fontId="5" fillId="0" borderId="2" xfId="0" applyFont="1" applyBorder="1" applyAlignment="1">
      <alignment horizontal="left" wrapText="1"/>
    </xf>
    <xf numFmtId="0" fontId="6" fillId="0" borderId="0" xfId="0" applyFont="1" applyAlignment="1">
      <alignment horizontal="left"/>
    </xf>
    <xf numFmtId="0" fontId="2" fillId="0" borderId="1" xfId="0" applyFont="1" applyBorder="1" applyAlignment="1">
      <alignment horizontal="left" vertical="center" wrapText="1"/>
    </xf>
    <xf numFmtId="0" fontId="7" fillId="0" borderId="1" xfId="0" applyFont="1" applyBorder="1" applyAlignment="1">
      <alignment horizontal="center" vertical="center"/>
    </xf>
    <xf numFmtId="0" fontId="1" fillId="2" borderId="5" xfId="0" applyFont="1" applyFill="1" applyBorder="1" applyAlignment="1">
      <alignment horizontal="center" vertical="center"/>
    </xf>
    <xf numFmtId="0" fontId="1" fillId="2" borderId="5" xfId="0" applyFont="1" applyFill="1" applyBorder="1" applyAlignment="1">
      <alignment horizontal="left" vertical="center" wrapText="1"/>
    </xf>
    <xf numFmtId="0" fontId="4" fillId="2" borderId="5" xfId="0" applyFont="1" applyFill="1" applyBorder="1" applyAlignment="1">
      <alignment horizontal="center" vertical="center"/>
    </xf>
    <xf numFmtId="0" fontId="0" fillId="2" borderId="0" xfId="0" applyFill="1" applyAlignment="1">
      <alignment horizontal="left"/>
    </xf>
    <xf numFmtId="0" fontId="2" fillId="2" borderId="5" xfId="0" applyFont="1" applyFill="1" applyBorder="1" applyAlignment="1">
      <alignment horizontal="center" vertical="center"/>
    </xf>
    <xf numFmtId="0" fontId="3" fillId="2" borderId="5" xfId="0" applyFont="1" applyFill="1" applyBorder="1" applyAlignment="1">
      <alignment horizontal="left" wrapText="1"/>
    </xf>
    <xf numFmtId="0" fontId="1" fillId="2" borderId="5" xfId="0" applyFont="1" applyFill="1" applyBorder="1" applyAlignment="1">
      <alignment horizontal="center" vertical="center" wrapText="1"/>
    </xf>
    <xf numFmtId="0" fontId="1" fillId="2" borderId="5" xfId="0" applyFont="1" applyFill="1" applyBorder="1" applyAlignment="1">
      <alignment horizontal="left" vertical="top" wrapText="1"/>
    </xf>
    <xf numFmtId="0" fontId="0" fillId="3" borderId="0" xfId="0" applyFill="1" applyAlignment="1">
      <alignment horizontal="left"/>
    </xf>
    <xf numFmtId="0" fontId="6" fillId="0" borderId="0" xfId="0" applyFont="1" applyAlignment="1">
      <alignment horizontal="left" vertical="center"/>
    </xf>
    <xf numFmtId="0" fontId="8" fillId="0" borderId="1" xfId="0" applyFont="1" applyBorder="1" applyAlignment="1">
      <alignment horizontal="left" vertical="center" wrapText="1"/>
    </xf>
    <xf numFmtId="4" fontId="9" fillId="0" borderId="1" xfId="0" applyNumberFormat="1" applyFont="1" applyBorder="1" applyAlignment="1">
      <alignment horizontal="right" vertical="center"/>
    </xf>
    <xf numFmtId="4" fontId="9" fillId="0" borderId="5" xfId="0" applyNumberFormat="1" applyFont="1" applyBorder="1" applyAlignment="1">
      <alignment horizontal="right" vertical="center"/>
    </xf>
    <xf numFmtId="0" fontId="8" fillId="3" borderId="5" xfId="0" applyFont="1" applyFill="1" applyBorder="1" applyAlignment="1">
      <alignment horizontal="center" vertical="center"/>
    </xf>
    <xf numFmtId="9" fontId="9" fillId="0" borderId="1" xfId="0" applyNumberFormat="1" applyFont="1" applyBorder="1" applyAlignment="1">
      <alignment horizontal="right" vertical="center"/>
    </xf>
    <xf numFmtId="9" fontId="9" fillId="0" borderId="5" xfId="0" applyNumberFormat="1" applyFont="1" applyBorder="1" applyAlignment="1">
      <alignment horizontal="right" vertical="center"/>
    </xf>
    <xf numFmtId="4" fontId="9" fillId="3" borderId="5" xfId="0" applyNumberFormat="1" applyFont="1" applyFill="1" applyBorder="1" applyAlignment="1">
      <alignment horizontal="right" vertical="center"/>
    </xf>
    <xf numFmtId="4" fontId="0" fillId="0" borderId="0" xfId="0" applyNumberFormat="1" applyAlignment="1">
      <alignment horizontal="left"/>
    </xf>
    <xf numFmtId="9" fontId="9" fillId="3" borderId="5" xfId="0" applyNumberFormat="1" applyFont="1" applyFill="1" applyBorder="1" applyAlignment="1">
      <alignment horizontal="right" vertical="center"/>
    </xf>
    <xf numFmtId="9" fontId="9" fillId="3" borderId="1" xfId="0" applyNumberFormat="1" applyFont="1" applyFill="1" applyBorder="1" applyAlignment="1">
      <alignment horizontal="right" vertical="center"/>
    </xf>
    <xf numFmtId="0" fontId="10" fillId="3" borderId="0" xfId="0" applyFont="1" applyFill="1" applyAlignment="1">
      <alignment horizontal="left"/>
    </xf>
    <xf numFmtId="0" fontId="0" fillId="0" borderId="3" xfId="0" applyBorder="1" applyAlignment="1">
      <alignment horizontal="left"/>
    </xf>
    <xf numFmtId="0" fontId="8" fillId="0" borderId="3" xfId="0" applyFont="1" applyBorder="1" applyAlignment="1">
      <alignment horizontal="center" vertical="center" wrapText="1"/>
    </xf>
    <xf numFmtId="0" fontId="8" fillId="3" borderId="3" xfId="0" applyFont="1" applyFill="1" applyBorder="1" applyAlignment="1">
      <alignment horizontal="center" vertical="center"/>
    </xf>
    <xf numFmtId="4" fontId="9" fillId="3" borderId="3" xfId="0" applyNumberFormat="1" applyFont="1" applyFill="1" applyBorder="1" applyAlignment="1">
      <alignment horizontal="right" vertical="center"/>
    </xf>
    <xf numFmtId="9" fontId="9" fillId="0" borderId="3" xfId="0" applyNumberFormat="1" applyFont="1" applyBorder="1" applyAlignment="1">
      <alignment horizontal="right" vertical="center"/>
    </xf>
    <xf numFmtId="0" fontId="0" fillId="0" borderId="11" xfId="0" applyBorder="1" applyAlignment="1">
      <alignment horizontal="left"/>
    </xf>
    <xf numFmtId="0" fontId="8" fillId="0" borderId="11" xfId="0" applyFont="1" applyBorder="1" applyAlignment="1">
      <alignment horizontal="center" vertical="center" wrapText="1"/>
    </xf>
    <xf numFmtId="0" fontId="8" fillId="3" borderId="11" xfId="0" applyFont="1" applyFill="1" applyBorder="1" applyAlignment="1">
      <alignment horizontal="center" vertical="center"/>
    </xf>
    <xf numFmtId="4" fontId="9" fillId="3" borderId="11" xfId="0" applyNumberFormat="1" applyFont="1" applyFill="1" applyBorder="1" applyAlignment="1">
      <alignment horizontal="right" vertical="center"/>
    </xf>
    <xf numFmtId="9" fontId="9" fillId="0" borderId="11" xfId="0" applyNumberFormat="1" applyFont="1" applyBorder="1" applyAlignment="1">
      <alignment horizontal="right" vertical="center"/>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1" fillId="4" borderId="5" xfId="0" applyFont="1" applyFill="1" applyBorder="1" applyAlignment="1">
      <alignment horizontal="center" vertical="center"/>
    </xf>
    <xf numFmtId="0" fontId="11" fillId="4" borderId="5" xfId="0" applyFont="1" applyFill="1" applyBorder="1" applyAlignment="1">
      <alignment horizontal="center" vertical="center" wrapText="1"/>
    </xf>
    <xf numFmtId="0" fontId="13" fillId="4" borderId="1" xfId="0" applyFont="1" applyFill="1" applyBorder="1" applyAlignment="1">
      <alignment horizontal="center" vertical="top" wrapText="1"/>
    </xf>
    <xf numFmtId="0" fontId="13" fillId="4" borderId="5" xfId="0" applyFont="1" applyFill="1" applyBorder="1" applyAlignment="1">
      <alignment horizontal="center" vertical="top" wrapText="1"/>
    </xf>
    <xf numFmtId="0" fontId="1" fillId="0" borderId="2" xfId="0" applyFont="1" applyBorder="1" applyAlignment="1">
      <alignment horizontal="center" vertical="center" wrapText="1"/>
    </xf>
    <xf numFmtId="0" fontId="0" fillId="0" borderId="3" xfId="0" applyBorder="1" applyAlignment="1">
      <alignment horizontal="left"/>
    </xf>
    <xf numFmtId="0" fontId="0" fillId="0" borderId="4" xfId="0" applyBorder="1" applyAlignment="1">
      <alignment horizontal="left"/>
    </xf>
    <xf numFmtId="0" fontId="1" fillId="2" borderId="6" xfId="0" applyFont="1" applyFill="1" applyBorder="1" applyAlignment="1">
      <alignment horizontal="center" vertical="center" wrapText="1"/>
    </xf>
    <xf numFmtId="0" fontId="0" fillId="2" borderId="7" xfId="0" applyFill="1" applyBorder="1" applyAlignment="1">
      <alignment horizontal="left"/>
    </xf>
    <xf numFmtId="0" fontId="0" fillId="2" borderId="8" xfId="0" applyFill="1" applyBorder="1" applyAlignment="1">
      <alignment horizontal="left"/>
    </xf>
    <xf numFmtId="0" fontId="1" fillId="0" borderId="6" xfId="0" applyFont="1" applyBorder="1" applyAlignment="1">
      <alignment horizontal="center" vertical="center" wrapText="1"/>
    </xf>
    <xf numFmtId="0" fontId="0" fillId="0" borderId="7" xfId="0" applyBorder="1" applyAlignment="1">
      <alignment horizontal="left"/>
    </xf>
    <xf numFmtId="0" fontId="0" fillId="0" borderId="8" xfId="0" applyBorder="1" applyAlignment="1">
      <alignment horizontal="left"/>
    </xf>
    <xf numFmtId="0" fontId="1" fillId="0" borderId="6" xfId="0" applyFont="1" applyBorder="1" applyAlignment="1">
      <alignment horizontal="center" vertical="top" wrapText="1"/>
    </xf>
    <xf numFmtId="0" fontId="2" fillId="0" borderId="2" xfId="0" applyFont="1" applyBorder="1" applyAlignment="1">
      <alignment horizontal="center" vertical="center" wrapText="1"/>
    </xf>
    <xf numFmtId="0" fontId="6" fillId="0" borderId="3" xfId="0" applyFont="1" applyBorder="1" applyAlignment="1">
      <alignment horizontal="left"/>
    </xf>
    <xf numFmtId="0" fontId="6" fillId="0" borderId="4" xfId="0" applyFont="1" applyBorder="1" applyAlignment="1">
      <alignment horizontal="left"/>
    </xf>
    <xf numFmtId="0" fontId="8" fillId="0" borderId="6" xfId="0" applyFont="1" applyBorder="1" applyAlignment="1">
      <alignment horizontal="center" vertical="center" wrapText="1"/>
    </xf>
    <xf numFmtId="0" fontId="8" fillId="0" borderId="10" xfId="0" applyFont="1" applyBorder="1" applyAlignment="1">
      <alignment horizontal="left" vertical="center" wrapText="1"/>
    </xf>
    <xf numFmtId="0" fontId="0" fillId="0" borderId="10" xfId="0" applyBorder="1" applyAlignment="1">
      <alignment horizontal="left" vertical="center" wrapText="1"/>
    </xf>
    <xf numFmtId="0" fontId="0" fillId="0" borderId="9" xfId="0" applyBorder="1" applyAlignment="1">
      <alignment horizontal="left" vertical="center" wrapText="1"/>
    </xf>
    <xf numFmtId="0" fontId="8" fillId="0" borderId="1" xfId="0" applyFont="1" applyBorder="1" applyAlignment="1">
      <alignment horizontal="left" vertical="center" wrapText="1"/>
    </xf>
    <xf numFmtId="0" fontId="0" fillId="0" borderId="10" xfId="0" applyBorder="1" applyAlignment="1">
      <alignment horizontal="left"/>
    </xf>
    <xf numFmtId="0" fontId="0" fillId="0" borderId="9" xfId="0" applyBorder="1" applyAlignment="1">
      <alignment horizontal="left"/>
    </xf>
    <xf numFmtId="0" fontId="11" fillId="4" borderId="6" xfId="0" applyFont="1" applyFill="1" applyBorder="1" applyAlignment="1">
      <alignment horizontal="center" vertical="center"/>
    </xf>
    <xf numFmtId="0" fontId="12" fillId="4" borderId="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636132</xdr:colOff>
      <xdr:row>1</xdr:row>
      <xdr:rowOff>1905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r="526"/>
        <a:stretch>
          <a:fillRect/>
        </a:stretch>
      </xdr:blipFill>
      <xdr:spPr>
        <a:xfrm>
          <a:off x="9525" y="9525"/>
          <a:ext cx="626607" cy="182880"/>
        </a:xfrm>
        <a:prstGeom prst="rect">
          <a:avLst/>
        </a:prstGeom>
      </xdr:spPr>
    </xdr:pic>
    <xdr:clientData/>
  </xdr:twoCellAnchor>
  <xdr:twoCellAnchor editAs="oneCell">
    <xdr:from>
      <xdr:col>0</xdr:col>
      <xdr:colOff>9525</xdr:colOff>
      <xdr:row>1</xdr:row>
      <xdr:rowOff>0</xdr:rowOff>
    </xdr:from>
    <xdr:to>
      <xdr:col>0</xdr:col>
      <xdr:colOff>642470</xdr:colOff>
      <xdr:row>1</xdr:row>
      <xdr:rowOff>181356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9525" y="190500"/>
          <a:ext cx="632945" cy="18135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0"/>
  <sheetViews>
    <sheetView tabSelected="1" view="pageLayout" zoomScaleNormal="196" workbookViewId="0">
      <selection activeCell="B6" sqref="B6:C6"/>
    </sheetView>
  </sheetViews>
  <sheetFormatPr baseColWidth="10" defaultColWidth="9.140625" defaultRowHeight="15" x14ac:dyDescent="0.25"/>
  <cols>
    <col min="1" max="1" width="41.42578125" customWidth="1"/>
    <col min="2" max="2" width="15"/>
    <col min="3" max="3" width="17.140625" customWidth="1"/>
    <col min="4" max="4" width="13" customWidth="1"/>
    <col min="5" max="5" width="12.85546875" customWidth="1"/>
    <col min="6" max="6" width="13"/>
    <col min="7" max="7" width="12.28515625" bestFit="1" customWidth="1"/>
    <col min="9" max="9" width="12.28515625" bestFit="1" customWidth="1"/>
  </cols>
  <sheetData>
    <row r="2" spans="1:9" ht="17.100000000000001" customHeight="1" x14ac:dyDescent="0.25"/>
    <row r="3" spans="1:9" ht="24.95" customHeight="1" x14ac:dyDescent="0.25">
      <c r="B3" s="31" t="s">
        <v>141</v>
      </c>
    </row>
    <row r="4" spans="1:9" s="19" customFormat="1" ht="27" customHeight="1" x14ac:dyDescent="0.25">
      <c r="A4" s="53" t="s">
        <v>111</v>
      </c>
      <c r="B4" s="79" t="s">
        <v>137</v>
      </c>
      <c r="C4" s="80"/>
      <c r="D4" s="57" t="s">
        <v>136</v>
      </c>
      <c r="E4" s="54" t="s">
        <v>110</v>
      </c>
      <c r="F4" s="54" t="s">
        <v>135</v>
      </c>
      <c r="G4" s="54" t="s">
        <v>118</v>
      </c>
    </row>
    <row r="5" spans="1:9" s="19" customFormat="1" ht="27" customHeight="1" x14ac:dyDescent="0.25">
      <c r="A5" s="32" t="s">
        <v>140</v>
      </c>
      <c r="B5" s="72" t="s">
        <v>112</v>
      </c>
      <c r="C5" s="67"/>
      <c r="D5" s="35" t="s">
        <v>109</v>
      </c>
      <c r="E5" s="33">
        <v>4631000</v>
      </c>
      <c r="F5" s="36">
        <f>G5/E5</f>
        <v>0.86374433167782338</v>
      </c>
      <c r="G5" s="33">
        <v>4000000</v>
      </c>
    </row>
    <row r="6" spans="1:9" ht="33" customHeight="1" x14ac:dyDescent="0.25">
      <c r="A6" s="76" t="s">
        <v>139</v>
      </c>
      <c r="B6" s="72" t="s">
        <v>113</v>
      </c>
      <c r="C6" s="67"/>
      <c r="D6" s="35" t="s">
        <v>109</v>
      </c>
      <c r="E6" s="33">
        <v>600000</v>
      </c>
      <c r="F6" s="41">
        <f>G6/E6</f>
        <v>1</v>
      </c>
      <c r="G6" s="33">
        <v>600000</v>
      </c>
    </row>
    <row r="7" spans="1:9" ht="80.099999999999994" customHeight="1" x14ac:dyDescent="0.25">
      <c r="A7" s="77"/>
      <c r="B7" s="72" t="s">
        <v>114</v>
      </c>
      <c r="C7" s="67"/>
      <c r="D7" s="35" t="s">
        <v>109</v>
      </c>
      <c r="E7" s="34">
        <v>2300000</v>
      </c>
      <c r="F7" s="37">
        <f>G7/E7</f>
        <v>0.65217391304347827</v>
      </c>
      <c r="G7" s="34">
        <v>1500000</v>
      </c>
    </row>
    <row r="8" spans="1:9" ht="33" customHeight="1" x14ac:dyDescent="0.25">
      <c r="A8" s="77"/>
      <c r="B8" s="72" t="s">
        <v>115</v>
      </c>
      <c r="C8" s="67"/>
      <c r="D8" s="35" t="s">
        <v>109</v>
      </c>
      <c r="E8" s="34">
        <v>643109.99</v>
      </c>
      <c r="F8" s="40">
        <v>0.5</v>
      </c>
      <c r="G8" s="34">
        <f>E8*F8</f>
        <v>321554.995</v>
      </c>
      <c r="I8" s="39"/>
    </row>
    <row r="9" spans="1:9" ht="33" customHeight="1" x14ac:dyDescent="0.25">
      <c r="A9" s="77"/>
      <c r="B9" s="72" t="s">
        <v>119</v>
      </c>
      <c r="C9" s="67"/>
      <c r="D9" s="35" t="s">
        <v>109</v>
      </c>
      <c r="E9" s="34">
        <v>1200000</v>
      </c>
      <c r="F9" s="37">
        <f>G9/E9</f>
        <v>0.42672899999999997</v>
      </c>
      <c r="G9" s="34">
        <v>512074.8</v>
      </c>
    </row>
    <row r="10" spans="1:9" s="30" customFormat="1" ht="33" customHeight="1" x14ac:dyDescent="0.25">
      <c r="A10" s="77"/>
      <c r="B10" s="72" t="s">
        <v>116</v>
      </c>
      <c r="C10" s="67"/>
      <c r="D10" s="35" t="s">
        <v>109</v>
      </c>
      <c r="E10" s="38">
        <v>335792.8</v>
      </c>
      <c r="F10" s="40">
        <f>G10/E10</f>
        <v>0.48837501876156963</v>
      </c>
      <c r="G10" s="38">
        <f>327985.63*50%</f>
        <v>163992.815</v>
      </c>
    </row>
    <row r="11" spans="1:9" ht="33" customHeight="1" x14ac:dyDescent="0.25">
      <c r="A11" s="77"/>
      <c r="B11" s="72" t="s">
        <v>117</v>
      </c>
      <c r="C11" s="67"/>
      <c r="D11" s="35" t="s">
        <v>109</v>
      </c>
      <c r="E11" s="38">
        <v>250000</v>
      </c>
      <c r="F11" s="37">
        <f>G11/E11</f>
        <v>0.4975</v>
      </c>
      <c r="G11" s="38">
        <f>248750*50%</f>
        <v>124375</v>
      </c>
    </row>
    <row r="12" spans="1:9" ht="33" customHeight="1" x14ac:dyDescent="0.25">
      <c r="A12" s="77"/>
      <c r="B12" s="72" t="s">
        <v>121</v>
      </c>
      <c r="C12" s="67"/>
      <c r="D12" s="35" t="s">
        <v>109</v>
      </c>
      <c r="E12" s="38">
        <v>2372204.31</v>
      </c>
      <c r="F12" s="37">
        <f>G12/E12</f>
        <v>9.3694109340860268E-2</v>
      </c>
      <c r="G12" s="38">
        <f>444523.14*50%</f>
        <v>222261.57</v>
      </c>
    </row>
    <row r="13" spans="1:9" ht="33" customHeight="1" x14ac:dyDescent="0.25">
      <c r="A13" s="78"/>
      <c r="B13" s="72" t="s">
        <v>120</v>
      </c>
      <c r="C13" s="67"/>
      <c r="D13" s="35" t="s">
        <v>109</v>
      </c>
      <c r="E13" s="38">
        <v>3558226.13</v>
      </c>
      <c r="F13" s="37">
        <f>G13/E13</f>
        <v>0.37778913730814517</v>
      </c>
      <c r="G13" s="38">
        <f>672129.59+672129.59</f>
        <v>1344259.18</v>
      </c>
    </row>
    <row r="14" spans="1:9" ht="33" customHeight="1" x14ac:dyDescent="0.25">
      <c r="A14" s="43"/>
      <c r="B14" s="44"/>
      <c r="C14" s="43"/>
      <c r="D14" s="45"/>
      <c r="E14" s="46"/>
      <c r="F14" s="47"/>
      <c r="G14" s="46"/>
    </row>
    <row r="15" spans="1:9" ht="15" customHeight="1" x14ac:dyDescent="0.25">
      <c r="A15" s="48"/>
      <c r="B15" s="49"/>
      <c r="C15" s="48"/>
      <c r="D15" s="50"/>
      <c r="E15" s="51"/>
      <c r="F15" s="52"/>
      <c r="G15" s="51"/>
    </row>
    <row r="16" spans="1:9" ht="33" customHeight="1" x14ac:dyDescent="0.25">
      <c r="A16" s="55" t="s">
        <v>111</v>
      </c>
      <c r="B16" s="79" t="s">
        <v>137</v>
      </c>
      <c r="C16" s="80"/>
      <c r="D16" s="58" t="s">
        <v>136</v>
      </c>
      <c r="E16" s="56" t="s">
        <v>110</v>
      </c>
      <c r="F16" s="56" t="s">
        <v>135</v>
      </c>
      <c r="G16" s="56" t="s">
        <v>118</v>
      </c>
    </row>
    <row r="17" spans="1:7" ht="33" customHeight="1" x14ac:dyDescent="0.25">
      <c r="A17" s="32"/>
      <c r="B17" s="72" t="s">
        <v>123</v>
      </c>
      <c r="C17" s="67"/>
      <c r="D17" s="35" t="s">
        <v>109</v>
      </c>
      <c r="E17" s="34">
        <v>323238.27</v>
      </c>
      <c r="F17" s="37">
        <f>G17/E17</f>
        <v>0.87059617043489312</v>
      </c>
      <c r="G17" s="34">
        <v>281410</v>
      </c>
    </row>
    <row r="18" spans="1:7" ht="33" customHeight="1" x14ac:dyDescent="0.25">
      <c r="A18" s="73" t="s">
        <v>138</v>
      </c>
      <c r="B18" s="72" t="s">
        <v>122</v>
      </c>
      <c r="C18" s="67"/>
      <c r="D18" s="35" t="s">
        <v>109</v>
      </c>
      <c r="E18" s="34">
        <v>85000</v>
      </c>
      <c r="F18" s="37">
        <f>G18/E18</f>
        <v>1</v>
      </c>
      <c r="G18" s="34">
        <v>85000</v>
      </c>
    </row>
    <row r="19" spans="1:7" ht="33" customHeight="1" x14ac:dyDescent="0.25">
      <c r="A19" s="74"/>
      <c r="B19" s="72" t="s">
        <v>125</v>
      </c>
      <c r="C19" s="67"/>
      <c r="D19" s="35" t="s">
        <v>109</v>
      </c>
      <c r="E19" s="34">
        <v>101346.87</v>
      </c>
      <c r="F19" s="37">
        <f>G19/E19</f>
        <v>0.78414350635594376</v>
      </c>
      <c r="G19" s="34">
        <v>79470.490000000005</v>
      </c>
    </row>
    <row r="20" spans="1:7" ht="33" customHeight="1" x14ac:dyDescent="0.25">
      <c r="A20" s="74"/>
      <c r="B20" s="72" t="s">
        <v>124</v>
      </c>
      <c r="C20" s="67"/>
      <c r="D20" s="35" t="s">
        <v>109</v>
      </c>
      <c r="E20" s="34">
        <v>90000</v>
      </c>
      <c r="F20" s="37">
        <f>G20/E20</f>
        <v>1</v>
      </c>
      <c r="G20" s="34">
        <v>90000</v>
      </c>
    </row>
    <row r="21" spans="1:7" ht="33" customHeight="1" x14ac:dyDescent="0.25">
      <c r="A21" s="74"/>
      <c r="B21" s="72" t="s">
        <v>131</v>
      </c>
      <c r="C21" s="67"/>
      <c r="D21" s="35" t="s">
        <v>109</v>
      </c>
      <c r="E21" s="34">
        <v>99585.14</v>
      </c>
      <c r="F21" s="37" t="s">
        <v>134</v>
      </c>
      <c r="G21" s="34"/>
    </row>
    <row r="22" spans="1:7" ht="33" customHeight="1" x14ac:dyDescent="0.25">
      <c r="A22" s="74"/>
      <c r="B22" s="72" t="s">
        <v>132</v>
      </c>
      <c r="C22" s="67"/>
      <c r="D22" s="35" t="s">
        <v>109</v>
      </c>
      <c r="E22" s="34">
        <v>220000</v>
      </c>
      <c r="F22" s="37" t="s">
        <v>134</v>
      </c>
      <c r="G22" s="34"/>
    </row>
    <row r="23" spans="1:7" ht="33" customHeight="1" x14ac:dyDescent="0.25">
      <c r="A23" s="74"/>
      <c r="B23" s="72" t="s">
        <v>133</v>
      </c>
      <c r="C23" s="67"/>
      <c r="D23" s="35" t="s">
        <v>109</v>
      </c>
      <c r="E23" s="34">
        <v>60000</v>
      </c>
      <c r="F23" s="37" t="s">
        <v>134</v>
      </c>
      <c r="G23" s="34"/>
    </row>
    <row r="24" spans="1:7" ht="33" customHeight="1" x14ac:dyDescent="0.25">
      <c r="A24" s="74"/>
      <c r="B24" s="72" t="s">
        <v>126</v>
      </c>
      <c r="C24" s="67"/>
      <c r="D24" s="35" t="s">
        <v>109</v>
      </c>
      <c r="E24" s="34">
        <v>220000</v>
      </c>
      <c r="F24" s="37">
        <f>G24/E24</f>
        <v>1</v>
      </c>
      <c r="G24" s="34">
        <v>220000</v>
      </c>
    </row>
    <row r="25" spans="1:7" ht="33" customHeight="1" x14ac:dyDescent="0.25">
      <c r="A25" s="74"/>
      <c r="B25" s="72" t="s">
        <v>128</v>
      </c>
      <c r="C25" s="67"/>
      <c r="D25" s="35" t="s">
        <v>109</v>
      </c>
      <c r="E25" s="38">
        <v>235250.21</v>
      </c>
      <c r="F25" s="40">
        <f>G25/E25</f>
        <v>1.0626983074744121</v>
      </c>
      <c r="G25" s="38">
        <v>250000</v>
      </c>
    </row>
    <row r="26" spans="1:7" ht="33" customHeight="1" x14ac:dyDescent="0.25">
      <c r="A26" s="74"/>
      <c r="B26" s="72" t="s">
        <v>127</v>
      </c>
      <c r="C26" s="67"/>
      <c r="D26" s="35" t="s">
        <v>109</v>
      </c>
      <c r="E26" s="34">
        <v>100000</v>
      </c>
      <c r="F26" s="37">
        <f>G26/E26</f>
        <v>1</v>
      </c>
      <c r="G26" s="34">
        <v>100000</v>
      </c>
    </row>
    <row r="27" spans="1:7" ht="33" customHeight="1" x14ac:dyDescent="0.25">
      <c r="A27" s="74"/>
      <c r="B27" s="72" t="s">
        <v>129</v>
      </c>
      <c r="C27" s="67"/>
      <c r="D27" s="35" t="s">
        <v>109</v>
      </c>
      <c r="E27" s="34">
        <v>189585.14</v>
      </c>
      <c r="F27" s="37">
        <f>G27/E27</f>
        <v>1</v>
      </c>
      <c r="G27" s="34">
        <v>189585.14</v>
      </c>
    </row>
    <row r="28" spans="1:7" ht="33" customHeight="1" x14ac:dyDescent="0.25">
      <c r="A28" s="75"/>
      <c r="B28" s="72" t="s">
        <v>130</v>
      </c>
      <c r="C28" s="67"/>
      <c r="D28" s="35" t="s">
        <v>109</v>
      </c>
      <c r="E28" s="34">
        <v>60000</v>
      </c>
      <c r="F28" s="37">
        <f>G28/E28</f>
        <v>1</v>
      </c>
      <c r="G28" s="34">
        <v>60000</v>
      </c>
    </row>
    <row r="30" spans="1:7" x14ac:dyDescent="0.25">
      <c r="A30" s="42"/>
    </row>
  </sheetData>
  <mergeCells count="25">
    <mergeCell ref="B22:C22"/>
    <mergeCell ref="B23:C23"/>
    <mergeCell ref="B16:C16"/>
    <mergeCell ref="B4:C4"/>
    <mergeCell ref="B6:C6"/>
    <mergeCell ref="B8:C8"/>
    <mergeCell ref="B7:C7"/>
    <mergeCell ref="B9:C9"/>
    <mergeCell ref="B5:C5"/>
    <mergeCell ref="B25:C25"/>
    <mergeCell ref="B28:C28"/>
    <mergeCell ref="B27:C27"/>
    <mergeCell ref="A18:A28"/>
    <mergeCell ref="A6:A13"/>
    <mergeCell ref="B20:C20"/>
    <mergeCell ref="B19:C19"/>
    <mergeCell ref="B24:C24"/>
    <mergeCell ref="B26:C26"/>
    <mergeCell ref="B12:C12"/>
    <mergeCell ref="B13:C13"/>
    <mergeCell ref="B10:C10"/>
    <mergeCell ref="B11:C11"/>
    <mergeCell ref="B18:C18"/>
    <mergeCell ref="B17:C17"/>
    <mergeCell ref="B21:C21"/>
  </mergeCells>
  <pageMargins left="0.75" right="0.75" top="1" bottom="1" header="0.5" footer="0.5"/>
  <pageSetup paperSize="9"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9"/>
  <sheetViews>
    <sheetView zoomScale="130" zoomScaleNormal="130" workbookViewId="0">
      <selection activeCell="C9" sqref="C9:G9"/>
    </sheetView>
  </sheetViews>
  <sheetFormatPr baseColWidth="10" defaultColWidth="9.140625" defaultRowHeight="15" x14ac:dyDescent="0.25"/>
  <cols>
    <col min="1" max="1" width="7"/>
    <col min="2" max="2" width="27"/>
    <col min="3" max="3" width="15"/>
    <col min="4" max="4" width="2"/>
    <col min="5" max="5" width="5"/>
    <col min="6" max="6" width="11"/>
    <col min="7" max="7" width="2"/>
    <col min="8" max="8" width="8"/>
    <col min="9" max="9" width="10"/>
    <col min="10" max="10" width="14"/>
    <col min="11" max="11" width="17"/>
    <col min="12" max="12" width="14"/>
    <col min="13" max="13" width="11"/>
    <col min="14" max="14" width="10"/>
    <col min="15" max="15" width="9"/>
  </cols>
  <sheetData>
    <row r="1" spans="1:15" ht="74.099999999999994" customHeight="1" x14ac:dyDescent="0.25">
      <c r="A1" s="5" t="s">
        <v>1</v>
      </c>
      <c r="B1" s="10" t="s">
        <v>2</v>
      </c>
      <c r="C1" s="65" t="s">
        <v>3</v>
      </c>
      <c r="D1" s="66" t="s">
        <v>4</v>
      </c>
      <c r="E1" s="66" t="s">
        <v>5</v>
      </c>
      <c r="F1" s="66" t="s">
        <v>6</v>
      </c>
      <c r="G1" s="67" t="s">
        <v>7</v>
      </c>
      <c r="H1" s="9" t="s">
        <v>8</v>
      </c>
      <c r="I1" s="6" t="s">
        <v>9</v>
      </c>
      <c r="J1" s="11" t="s">
        <v>10</v>
      </c>
      <c r="K1" s="5" t="s">
        <v>11</v>
      </c>
      <c r="L1" s="5" t="s">
        <v>12</v>
      </c>
      <c r="M1" s="6" t="s">
        <v>13</v>
      </c>
      <c r="N1" s="5" t="s">
        <v>14</v>
      </c>
      <c r="O1" s="5" t="s">
        <v>15</v>
      </c>
    </row>
    <row r="2" spans="1:15" ht="35.1" customHeight="1" x14ac:dyDescent="0.25">
      <c r="A2" s="5" t="s">
        <v>16</v>
      </c>
      <c r="B2" s="8" t="s">
        <v>17</v>
      </c>
      <c r="C2" s="68" t="s">
        <v>18</v>
      </c>
      <c r="D2" s="66" t="s">
        <v>19</v>
      </c>
      <c r="E2" s="66" t="s">
        <v>20</v>
      </c>
      <c r="F2" s="66" t="s">
        <v>21</v>
      </c>
      <c r="G2" s="67" t="s">
        <v>22</v>
      </c>
      <c r="H2" s="9" t="s">
        <v>23</v>
      </c>
      <c r="I2" s="6" t="s">
        <v>24</v>
      </c>
      <c r="J2" s="5" t="s">
        <v>25</v>
      </c>
      <c r="K2" s="5" t="s">
        <v>26</v>
      </c>
      <c r="L2" s="5" t="s">
        <v>27</v>
      </c>
      <c r="M2" s="6" t="s">
        <v>28</v>
      </c>
      <c r="N2" s="5" t="s">
        <v>29</v>
      </c>
      <c r="O2" s="5" t="s">
        <v>30</v>
      </c>
    </row>
    <row r="3" spans="1:15" s="19" customFormat="1" ht="35.1" customHeight="1" x14ac:dyDescent="0.25">
      <c r="A3" s="4" t="s">
        <v>31</v>
      </c>
      <c r="B3" s="20" t="s">
        <v>32</v>
      </c>
      <c r="C3" s="69" t="s">
        <v>33</v>
      </c>
      <c r="D3" s="70" t="s">
        <v>34</v>
      </c>
      <c r="E3" s="70" t="s">
        <v>35</v>
      </c>
      <c r="F3" s="70" t="s">
        <v>36</v>
      </c>
      <c r="G3" s="71" t="s">
        <v>37</v>
      </c>
      <c r="H3" s="4" t="s">
        <v>38</v>
      </c>
      <c r="I3" s="21" t="s">
        <v>39</v>
      </c>
      <c r="J3" s="4" t="s">
        <v>40</v>
      </c>
      <c r="K3" s="4" t="s">
        <v>41</v>
      </c>
      <c r="L3" s="4" t="s">
        <v>42</v>
      </c>
      <c r="M3" s="21" t="s">
        <v>43</v>
      </c>
      <c r="N3" s="4" t="s">
        <v>44</v>
      </c>
      <c r="O3" s="4" t="s">
        <v>45</v>
      </c>
    </row>
    <row r="4" spans="1:15" ht="54.95" customHeight="1" x14ac:dyDescent="0.25">
      <c r="A4" s="2" t="s">
        <v>46</v>
      </c>
      <c r="B4" s="3" t="s">
        <v>47</v>
      </c>
      <c r="C4" s="59" t="s">
        <v>48</v>
      </c>
      <c r="D4" s="60" t="s">
        <v>49</v>
      </c>
      <c r="E4" s="60" t="s">
        <v>50</v>
      </c>
      <c r="F4" s="60" t="s">
        <v>51</v>
      </c>
      <c r="G4" s="61" t="s">
        <v>52</v>
      </c>
      <c r="H4" s="4" t="s">
        <v>53</v>
      </c>
      <c r="I4" s="7" t="s">
        <v>54</v>
      </c>
      <c r="J4" s="1" t="s">
        <v>55</v>
      </c>
      <c r="K4" s="1" t="s">
        <v>56</v>
      </c>
      <c r="L4" s="1" t="s">
        <v>57</v>
      </c>
      <c r="M4" s="7" t="s">
        <v>58</v>
      </c>
      <c r="N4" s="7" t="s">
        <v>59</v>
      </c>
      <c r="O4" s="2" t="s">
        <v>60</v>
      </c>
    </row>
    <row r="5" spans="1:15" ht="6.95" customHeight="1" x14ac:dyDescent="0.25">
      <c r="A5" s="12" t="s">
        <v>61</v>
      </c>
      <c r="B5" s="12" t="s">
        <v>0</v>
      </c>
      <c r="C5" s="13" t="s">
        <v>62</v>
      </c>
      <c r="D5" s="14" t="s">
        <v>63</v>
      </c>
      <c r="E5" s="14" t="s">
        <v>64</v>
      </c>
      <c r="F5" s="14" t="s">
        <v>65</v>
      </c>
      <c r="G5" s="15" t="s">
        <v>66</v>
      </c>
      <c r="H5" s="12" t="s">
        <v>67</v>
      </c>
      <c r="I5" s="12" t="s">
        <v>68</v>
      </c>
      <c r="J5" s="16" t="s">
        <v>69</v>
      </c>
      <c r="K5" s="12" t="s">
        <v>70</v>
      </c>
      <c r="L5" s="12" t="s">
        <v>71</v>
      </c>
      <c r="M5" s="12" t="s">
        <v>72</v>
      </c>
      <c r="N5" s="12" t="s">
        <v>73</v>
      </c>
      <c r="O5" s="12" t="s">
        <v>74</v>
      </c>
    </row>
    <row r="6" spans="1:15" ht="6.95" customHeight="1" x14ac:dyDescent="0.25">
      <c r="A6" s="12"/>
      <c r="B6" s="17" t="s">
        <v>104</v>
      </c>
      <c r="C6" s="18" t="s">
        <v>106</v>
      </c>
      <c r="D6" s="14" t="s">
        <v>0</v>
      </c>
      <c r="E6" s="14" t="s">
        <v>0</v>
      </c>
      <c r="F6" s="14" t="s">
        <v>0</v>
      </c>
      <c r="G6" s="15"/>
      <c r="H6" s="12"/>
      <c r="I6" s="12"/>
      <c r="J6" s="16"/>
      <c r="K6" s="12"/>
      <c r="L6" s="12"/>
      <c r="M6" s="12"/>
      <c r="N6" s="12"/>
      <c r="O6" s="12"/>
    </row>
    <row r="7" spans="1:15" ht="6.95" customHeight="1" x14ac:dyDescent="0.25">
      <c r="A7" s="12"/>
      <c r="B7" s="17" t="s">
        <v>105</v>
      </c>
      <c r="C7" s="18" t="s">
        <v>107</v>
      </c>
      <c r="D7" s="14" t="s">
        <v>0</v>
      </c>
      <c r="E7" s="14" t="s">
        <v>0</v>
      </c>
      <c r="F7" s="14" t="s">
        <v>0</v>
      </c>
      <c r="G7" s="15"/>
      <c r="H7" s="12"/>
      <c r="I7" s="12"/>
      <c r="J7" s="16"/>
      <c r="K7" s="12"/>
      <c r="L7" s="12"/>
      <c r="M7" s="12"/>
      <c r="N7" s="12"/>
      <c r="O7" s="12"/>
    </row>
    <row r="8" spans="1:15" s="25" customFormat="1" ht="72.95" customHeight="1" x14ac:dyDescent="0.25">
      <c r="A8" s="22" t="s">
        <v>75</v>
      </c>
      <c r="B8" s="23" t="s">
        <v>76</v>
      </c>
      <c r="C8" s="62" t="s">
        <v>77</v>
      </c>
      <c r="D8" s="63" t="s">
        <v>78</v>
      </c>
      <c r="E8" s="63" t="s">
        <v>79</v>
      </c>
      <c r="F8" s="63" t="s">
        <v>80</v>
      </c>
      <c r="G8" s="64" t="s">
        <v>81</v>
      </c>
      <c r="H8" s="26" t="s">
        <v>82</v>
      </c>
      <c r="I8" s="26" t="s">
        <v>83</v>
      </c>
      <c r="J8" s="27" t="s">
        <v>84</v>
      </c>
      <c r="K8" s="22" t="s">
        <v>85</v>
      </c>
      <c r="L8" s="22" t="s">
        <v>86</v>
      </c>
      <c r="M8" s="28" t="s">
        <v>87</v>
      </c>
      <c r="N8" s="22" t="s">
        <v>88</v>
      </c>
      <c r="O8" s="22" t="s">
        <v>89</v>
      </c>
    </row>
    <row r="9" spans="1:15" s="25" customFormat="1" ht="71.099999999999994" customHeight="1" x14ac:dyDescent="0.25">
      <c r="A9" s="22" t="s">
        <v>90</v>
      </c>
      <c r="B9" s="29" t="s">
        <v>91</v>
      </c>
      <c r="C9" s="62" t="s">
        <v>108</v>
      </c>
      <c r="D9" s="63" t="s">
        <v>92</v>
      </c>
      <c r="E9" s="63" t="s">
        <v>93</v>
      </c>
      <c r="F9" s="63" t="s">
        <v>94</v>
      </c>
      <c r="G9" s="64" t="s">
        <v>95</v>
      </c>
      <c r="H9" s="26" t="s">
        <v>96</v>
      </c>
      <c r="I9" s="24" t="s">
        <v>97</v>
      </c>
      <c r="J9" s="28" t="s">
        <v>98</v>
      </c>
      <c r="K9" s="22" t="s">
        <v>99</v>
      </c>
      <c r="L9" s="22" t="s">
        <v>100</v>
      </c>
      <c r="M9" s="24" t="s">
        <v>101</v>
      </c>
      <c r="N9" s="22" t="s">
        <v>102</v>
      </c>
      <c r="O9" s="22" t="s">
        <v>103</v>
      </c>
    </row>
  </sheetData>
  <mergeCells count="6">
    <mergeCell ref="C4:G4"/>
    <mergeCell ref="C8:G8"/>
    <mergeCell ref="C9:G9"/>
    <mergeCell ref="C1:G1"/>
    <mergeCell ref="C2:G2"/>
    <mergeCell ref="C3:G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Aspose Pty Ltd</dc:creator>
  <cp:lastModifiedBy>Pablo Almeida</cp:lastModifiedBy>
  <cp:lastPrinted>2026-04-14T09:30:12Z</cp:lastPrinted>
  <dcterms:created xsi:type="dcterms:W3CDTF">2026-03-18T08:16:26Z</dcterms:created>
  <dcterms:modified xsi:type="dcterms:W3CDTF">2026-04-18T11:23:56Z</dcterms:modified>
</cp:coreProperties>
</file>